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tsler\Desktop\Президентский грант_КРТ_2023\МЕРОПРИЯТИЯ\УЛАН-УДЭ\"/>
    </mc:Choice>
  </mc:AlternateContent>
  <bookViews>
    <workbookView xWindow="0" yWindow="0" windowWidth="26370" windowHeight="113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I18" i="1"/>
  <c r="J18" i="1"/>
  <c r="H18" i="1"/>
  <c r="H21" i="1" s="1"/>
  <c r="G8" i="1"/>
  <c r="K4" i="1" l="1"/>
  <c r="K5" i="1"/>
  <c r="K6" i="1"/>
  <c r="K7" i="1"/>
  <c r="K8" i="1"/>
  <c r="K9" i="1"/>
  <c r="G11" i="1"/>
  <c r="G10" i="1"/>
  <c r="H19" i="1" l="1"/>
  <c r="H20" i="1" s="1"/>
  <c r="I19" i="1"/>
  <c r="J19" i="1"/>
  <c r="I20" i="1"/>
  <c r="J20" i="1"/>
  <c r="G6" i="1" l="1"/>
  <c r="G5" i="1"/>
  <c r="G7" i="1"/>
  <c r="G4" i="1"/>
  <c r="G12" i="1" l="1"/>
  <c r="G13" i="1"/>
  <c r="G15" i="1" s="1"/>
  <c r="G16" i="1" s="1"/>
</calcChain>
</file>

<file path=xl/comments1.xml><?xml version="1.0" encoding="utf-8"?>
<comments xmlns="http://schemas.openxmlformats.org/spreadsheetml/2006/main">
  <authors>
    <author>Ирина В. Генцлер</author>
  </authors>
  <commentList>
    <comment ref="G13" authorId="0" shapeId="0">
      <text>
        <r>
          <rPr>
            <b/>
            <sz val="9"/>
            <color indexed="81"/>
            <rFont val="Tahoma"/>
            <charset val="1"/>
          </rPr>
          <t>Ирина В. Генцлер:</t>
        </r>
        <r>
          <rPr>
            <sz val="9"/>
            <color indexed="81"/>
            <rFont val="Tahoma"/>
            <charset val="1"/>
          </rPr>
          <t xml:space="preserve">
Учитываются только строкис  видом помещения "жилое" 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  <charset val="204"/>
          </rPr>
          <t>Ирина В. Генцлер:</t>
        </r>
        <r>
          <rPr>
            <sz val="8"/>
            <color indexed="81"/>
            <rFont val="Tahoma"/>
            <family val="2"/>
            <charset val="204"/>
          </rPr>
          <t xml:space="preserve">
цифра условная, только для примера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04"/>
          </rPr>
          <t>Ирина В. Генцлер:</t>
        </r>
        <r>
          <rPr>
            <sz val="9"/>
            <color indexed="81"/>
            <rFont val="Tahoma"/>
            <family val="2"/>
            <charset val="204"/>
          </rPr>
          <t xml:space="preserve">
исключаются голоса собственника, поданные более чем за 1 вариант ответа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Ирина В. Генцлер:</t>
        </r>
        <r>
          <rPr>
            <sz val="9"/>
            <color indexed="81"/>
            <rFont val="Tahoma"/>
            <family val="2"/>
            <charset val="204"/>
          </rPr>
          <t xml:space="preserve">
Итог формируется при сравнении доли голосов "за" с 2/3 от общего числа голосов собственников жилых помещений в МКД</t>
        </r>
      </text>
    </comment>
  </commentList>
</comments>
</file>

<file path=xl/sharedStrings.xml><?xml version="1.0" encoding="utf-8"?>
<sst xmlns="http://schemas.openxmlformats.org/spreadsheetml/2006/main" count="39" uniqueCount="30">
  <si>
    <t>№ помещения</t>
  </si>
  <si>
    <t>Вид помещения</t>
  </si>
  <si>
    <t>Общая площадь помещения, кв. м</t>
  </si>
  <si>
    <t>Доля собственника в праве собственности на помещение</t>
  </si>
  <si>
    <t>ЗА</t>
  </si>
  <si>
    <t>ПРОТИВ</t>
  </si>
  <si>
    <t>ВОЗДЕРЖ</t>
  </si>
  <si>
    <t>жилое</t>
  </si>
  <si>
    <t xml:space="preserve">ИТОГИ ГОЛОСОВАНИЯ НА ОБЩЕМ СОБРАНИИ СОБСТВЕННИКОВ ПОМЕЩЕНИЙ В МНОГОКВАРТИРНОМ ДОМЕ по адресу: _______________________ , ____________ (даты собрания)
</t>
  </si>
  <si>
    <t>нежилое</t>
  </si>
  <si>
    <t>N</t>
  </si>
  <si>
    <t>Представитель собственника</t>
  </si>
  <si>
    <t>Общее число голосов собственников помещений в МКД, принявших участие в голосовании</t>
  </si>
  <si>
    <t>Если в каком-то бюллетне будет не один, а больше ответов по вопросу, голоса данного собственника не учитываются при подведении итогов голосования по данному вопросу</t>
  </si>
  <si>
    <t>Собственник (собственники), принявшие участие в голосовании</t>
  </si>
  <si>
    <t>Результат голосования</t>
  </si>
  <si>
    <t>Доля голосов, %</t>
  </si>
  <si>
    <t>Это общая таблица для подсчета голосов участников собрания, поэтому надо учитывать и собственников нежилых помещений, если они есть.. Из этого файла потом надо сделать файл, включающий только собственников нежилых помещений</t>
  </si>
  <si>
    <r>
      <t>Доля участия собственников (представителей) жилых помещений</t>
    </r>
    <r>
      <rPr>
        <sz val="12"/>
        <color theme="1"/>
        <rFont val="Times New Roman"/>
        <family val="1"/>
        <charset val="204"/>
      </rPr>
      <t xml:space="preserve"> (от общего числа голосов собственников жилых помещений)</t>
    </r>
  </si>
  <si>
    <t>Количество голосов собственника (представителя собственника), принявшего участие в голосовании</t>
  </si>
  <si>
    <t>Общее число голосов собственников жилых помещений в МКД (по данным о  МКД)</t>
  </si>
  <si>
    <t>Вспомогательный столбец для учета голосов: 1 - учитываемые голоса; 0 - неучитывемые голоса</t>
  </si>
  <si>
    <r>
      <t xml:space="preserve">в т. ч, </t>
    </r>
    <r>
      <rPr>
        <b/>
        <sz val="12"/>
        <color theme="1"/>
        <rFont val="Times New Roman"/>
        <family val="1"/>
        <charset val="204"/>
      </rPr>
      <t>общее число голосов собственников (представителей собственников) жилых помещений в МКД, принявших участие в голосовании</t>
    </r>
  </si>
  <si>
    <r>
      <rPr>
        <b/>
        <sz val="12"/>
        <color theme="1"/>
        <rFont val="Times New Roman"/>
        <family val="1"/>
        <charset val="204"/>
      </rPr>
      <t>Кворум общего собрания</t>
    </r>
    <r>
      <rPr>
        <sz val="12"/>
        <color theme="1"/>
        <rFont val="Times New Roman"/>
        <family val="1"/>
        <charset val="204"/>
      </rPr>
      <t xml:space="preserve"> (определяется по доле участия собственников (представителей собственников) жилых помещений, которая должна быть более 0,5)</t>
    </r>
  </si>
  <si>
    <t>Подано голосов по вопросу 1: О включении МКД в границы территории жилой застройки, подлежащей комплексному развитию в соответствии с проектом решения о КРТ</t>
  </si>
  <si>
    <r>
      <rPr>
        <b/>
        <sz val="12"/>
        <color theme="1"/>
        <rFont val="Times New Roman"/>
        <family val="1"/>
        <charset val="204"/>
      </rPr>
      <t xml:space="preserve">ИТОГО: </t>
    </r>
    <r>
      <rPr>
        <sz val="12"/>
        <color theme="1"/>
        <rFont val="Times New Roman"/>
        <family val="1"/>
        <charset val="204"/>
      </rPr>
      <t>количество поданных голосов собственников (представителей собственников) помещений по вопросу повестки дня общего собрания о включении МКД в проект решения о КРТ жилой застройки</t>
    </r>
  </si>
  <si>
    <r>
      <t xml:space="preserve">в том числе </t>
    </r>
    <r>
      <rPr>
        <b/>
        <sz val="12"/>
        <color theme="1"/>
        <rFont val="Times New Roman"/>
        <family val="1"/>
        <charset val="204"/>
      </rPr>
      <t>количество поданных голосов собственников (представителей собственников ) жилых помещений по вопросу повестки дня собрания</t>
    </r>
  </si>
  <si>
    <t>Количество голосов собственников (представителей собственников) жилых помещений, учитываемых при принятии решения</t>
  </si>
  <si>
    <t>ФИО</t>
  </si>
  <si>
    <t>ООО "ХХХ"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</si>
</sst>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1" fillId="0" borderId="0" xfId="0" applyNumberFormat="1" applyFont="1"/>
    <xf numFmtId="0" fontId="3" fillId="0" borderId="6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1" fillId="5" borderId="1" xfId="1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vertical="center"/>
    </xf>
    <xf numFmtId="164" fontId="3" fillId="5" borderId="3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3"/>
  <sheetViews>
    <sheetView tabSelected="1" topLeftCell="A13" workbookViewId="0">
      <selection activeCell="J25" sqref="J25"/>
    </sheetView>
  </sheetViews>
  <sheetFormatPr defaultRowHeight="15" x14ac:dyDescent="0.25"/>
  <cols>
    <col min="1" max="1" width="13.28515625" customWidth="1"/>
    <col min="2" max="2" width="13.7109375" customWidth="1"/>
    <col min="3" max="3" width="20.28515625" customWidth="1"/>
    <col min="4" max="4" width="19.42578125" customWidth="1"/>
    <col min="5" max="5" width="18.28515625" customWidth="1"/>
    <col min="6" max="6" width="18.140625" customWidth="1"/>
    <col min="7" max="7" width="20.28515625" customWidth="1"/>
    <col min="8" max="8" width="11" customWidth="1"/>
    <col min="9" max="10" width="11.140625" customWidth="1"/>
    <col min="11" max="11" width="16.5703125" customWidth="1"/>
  </cols>
  <sheetData>
    <row r="1" spans="1:29" x14ac:dyDescent="0.25">
      <c r="A1" s="32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12"/>
    </row>
    <row r="2" spans="1:29" ht="92.25" customHeight="1" x14ac:dyDescent="0.25">
      <c r="A2" s="34" t="s">
        <v>0</v>
      </c>
      <c r="B2" s="34" t="s">
        <v>1</v>
      </c>
      <c r="C2" s="34" t="s">
        <v>14</v>
      </c>
      <c r="D2" s="34" t="s">
        <v>11</v>
      </c>
      <c r="E2" s="34" t="s">
        <v>2</v>
      </c>
      <c r="F2" s="35" t="s">
        <v>3</v>
      </c>
      <c r="G2" s="34" t="s">
        <v>19</v>
      </c>
      <c r="H2" s="34" t="s">
        <v>24</v>
      </c>
      <c r="I2" s="34"/>
      <c r="J2" s="34"/>
      <c r="K2" s="35" t="s">
        <v>21</v>
      </c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9.75" customHeight="1" x14ac:dyDescent="0.25">
      <c r="A3" s="34"/>
      <c r="B3" s="34"/>
      <c r="C3" s="34"/>
      <c r="D3" s="34"/>
      <c r="E3" s="34"/>
      <c r="F3" s="36"/>
      <c r="G3" s="34"/>
      <c r="H3" s="10" t="s">
        <v>4</v>
      </c>
      <c r="I3" s="10" t="s">
        <v>5</v>
      </c>
      <c r="J3" s="10" t="s">
        <v>6</v>
      </c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x14ac:dyDescent="0.25">
      <c r="A4" s="3">
        <v>1</v>
      </c>
      <c r="B4" s="3" t="s">
        <v>7</v>
      </c>
      <c r="C4" s="3" t="s">
        <v>28</v>
      </c>
      <c r="D4" s="5"/>
      <c r="E4" s="4">
        <v>36</v>
      </c>
      <c r="F4" s="3">
        <v>1</v>
      </c>
      <c r="G4" s="4">
        <f>E4*F4</f>
        <v>36</v>
      </c>
      <c r="H4" s="4">
        <v>36</v>
      </c>
      <c r="I4" s="4"/>
      <c r="J4" s="4"/>
      <c r="K4" s="4">
        <f>IF(COUNT(H4:J4)=1,1,0)</f>
        <v>1</v>
      </c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x14ac:dyDescent="0.25">
      <c r="A5" s="3">
        <v>2</v>
      </c>
      <c r="B5" s="3" t="s">
        <v>7</v>
      </c>
      <c r="C5" s="3" t="s">
        <v>28</v>
      </c>
      <c r="D5" s="5"/>
      <c r="E5" s="4">
        <v>56.5</v>
      </c>
      <c r="F5" s="3">
        <v>0.5</v>
      </c>
      <c r="G5" s="4">
        <f>E5*F5</f>
        <v>28.25</v>
      </c>
      <c r="H5" s="4">
        <v>28.25</v>
      </c>
      <c r="I5" s="4"/>
      <c r="J5" s="4"/>
      <c r="K5" s="4">
        <f t="shared" ref="K5:K8" si="0">IF(COUNT(H5:J5)=1,1,0)</f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x14ac:dyDescent="0.25">
      <c r="A6" s="3"/>
      <c r="B6" s="3" t="s">
        <v>7</v>
      </c>
      <c r="C6" s="3" t="s">
        <v>28</v>
      </c>
      <c r="D6" s="5"/>
      <c r="E6" s="4"/>
      <c r="F6" s="3">
        <v>0.5</v>
      </c>
      <c r="G6" s="4">
        <f>E5*F6</f>
        <v>28.25</v>
      </c>
      <c r="H6" s="4">
        <v>28.25</v>
      </c>
      <c r="I6" s="4">
        <v>28.25</v>
      </c>
      <c r="J6" s="4">
        <v>28.25</v>
      </c>
      <c r="K6" s="4">
        <f t="shared" si="0"/>
        <v>0</v>
      </c>
      <c r="L6" s="9" t="s">
        <v>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x14ac:dyDescent="0.25">
      <c r="A7" s="3">
        <v>3</v>
      </c>
      <c r="B7" s="3" t="s">
        <v>7</v>
      </c>
      <c r="C7" s="3" t="s">
        <v>28</v>
      </c>
      <c r="D7" s="5"/>
      <c r="E7" s="4">
        <v>34.5</v>
      </c>
      <c r="F7" s="3">
        <v>1</v>
      </c>
      <c r="G7" s="4">
        <f>E7*F7</f>
        <v>34.5</v>
      </c>
      <c r="H7" s="4"/>
      <c r="I7" s="4"/>
      <c r="J7" s="4">
        <v>34.5</v>
      </c>
      <c r="K7" s="4">
        <f t="shared" si="0"/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x14ac:dyDescent="0.25">
      <c r="A8" s="3">
        <v>4</v>
      </c>
      <c r="B8" s="3" t="s">
        <v>7</v>
      </c>
      <c r="C8" s="3" t="s">
        <v>28</v>
      </c>
      <c r="D8" s="5"/>
      <c r="E8" s="4">
        <v>33.700000000000003</v>
      </c>
      <c r="F8" s="3">
        <v>1</v>
      </c>
      <c r="G8" s="4">
        <f>E8*F8</f>
        <v>33.700000000000003</v>
      </c>
      <c r="H8" s="4">
        <v>33.700000000000003</v>
      </c>
      <c r="I8" s="4"/>
      <c r="J8" s="4"/>
      <c r="K8" s="4">
        <f t="shared" si="0"/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x14ac:dyDescent="0.25">
      <c r="A9" s="3"/>
      <c r="B9" s="3" t="s">
        <v>7</v>
      </c>
      <c r="C9" s="3"/>
      <c r="D9" s="5"/>
      <c r="E9" s="3"/>
      <c r="F9" s="3"/>
      <c r="G9" s="4"/>
      <c r="H9" s="4"/>
      <c r="I9" s="4"/>
      <c r="J9" s="4"/>
      <c r="K9" s="4">
        <f>IF(COUNT(H9:J9)=1,1,0)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x14ac:dyDescent="0.25">
      <c r="A10" s="3" t="s">
        <v>10</v>
      </c>
      <c r="B10" s="6" t="s">
        <v>9</v>
      </c>
      <c r="C10" s="6" t="s">
        <v>29</v>
      </c>
      <c r="D10" s="7"/>
      <c r="E10" s="6">
        <v>70.2</v>
      </c>
      <c r="F10" s="6">
        <v>1</v>
      </c>
      <c r="G10" s="8">
        <f t="shared" ref="G10:G11" si="1">E10*F10</f>
        <v>70.2</v>
      </c>
      <c r="H10" s="8"/>
      <c r="I10" s="8">
        <v>70.2</v>
      </c>
      <c r="J10" s="8"/>
      <c r="K10" s="8"/>
      <c r="L10" s="9" t="s">
        <v>17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3"/>
      <c r="B11" s="3"/>
      <c r="C11" s="3"/>
      <c r="D11" s="3"/>
      <c r="E11" s="3"/>
      <c r="F11" s="3"/>
      <c r="G11" s="4">
        <f t="shared" si="1"/>
        <v>0</v>
      </c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" customHeight="1" x14ac:dyDescent="0.25">
      <c r="A12" s="23" t="s">
        <v>12</v>
      </c>
      <c r="B12" s="24"/>
      <c r="C12" s="24"/>
      <c r="D12" s="24"/>
      <c r="E12" s="24"/>
      <c r="F12" s="25"/>
      <c r="G12" s="16">
        <f>SUM(G4:G11)</f>
        <v>230.89999999999998</v>
      </c>
      <c r="H12" s="11"/>
      <c r="I12" s="11"/>
      <c r="J12" s="11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35.25" customHeight="1" x14ac:dyDescent="0.25">
      <c r="A13" s="29" t="s">
        <v>22</v>
      </c>
      <c r="B13" s="30"/>
      <c r="C13" s="30"/>
      <c r="D13" s="30"/>
      <c r="E13" s="30"/>
      <c r="F13" s="31"/>
      <c r="G13" s="20">
        <f>SUMIF(B4:B11,B4,G4:G11)</f>
        <v>160.69999999999999</v>
      </c>
      <c r="H13" s="11"/>
      <c r="I13" s="11"/>
      <c r="J13" s="11"/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1.5" customHeight="1" x14ac:dyDescent="0.25">
      <c r="A14" s="22" t="s">
        <v>20</v>
      </c>
      <c r="B14" s="22"/>
      <c r="C14" s="22"/>
      <c r="D14" s="22"/>
      <c r="E14" s="17">
        <v>200.4</v>
      </c>
      <c r="F14" s="11"/>
      <c r="G14" s="11"/>
      <c r="H14" s="11"/>
      <c r="I14" s="11"/>
      <c r="J14" s="11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45.75" customHeight="1" x14ac:dyDescent="0.25">
      <c r="A15" s="26" t="s">
        <v>18</v>
      </c>
      <c r="B15" s="27"/>
      <c r="C15" s="27"/>
      <c r="D15" s="27"/>
      <c r="E15" s="27"/>
      <c r="F15" s="28"/>
      <c r="G15" s="18">
        <f>G13/E14</f>
        <v>0.80189620758483027</v>
      </c>
      <c r="H15" s="11"/>
      <c r="I15" s="11"/>
      <c r="J15" s="11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66.75" customHeight="1" x14ac:dyDescent="0.25">
      <c r="A16" s="23" t="s">
        <v>23</v>
      </c>
      <c r="B16" s="24"/>
      <c r="C16" s="24"/>
      <c r="D16" s="24"/>
      <c r="E16" s="24"/>
      <c r="F16" s="25"/>
      <c r="G16" s="14" t="str">
        <f t="shared" ref="G16" si="2">IF(G15&gt;0.5,"Собрание правомочно принимать решение","Собрание не правомочно принимать решение")</f>
        <v>Собрание правомочно принимать решение</v>
      </c>
      <c r="H16" s="11"/>
      <c r="I16" s="11"/>
      <c r="J16" s="11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6.75" customHeight="1" x14ac:dyDescent="0.25">
      <c r="A17" s="23" t="s">
        <v>25</v>
      </c>
      <c r="B17" s="24"/>
      <c r="C17" s="24"/>
      <c r="D17" s="24"/>
      <c r="E17" s="24"/>
      <c r="F17" s="24"/>
      <c r="G17" s="25"/>
      <c r="H17" s="15">
        <f>SUM(H4:H11)</f>
        <v>126.2</v>
      </c>
      <c r="I17" s="15">
        <f t="shared" ref="I17:J17" si="3">SUM(I4:I11)</f>
        <v>98.45</v>
      </c>
      <c r="J17" s="15">
        <f t="shared" si="3"/>
        <v>62.75</v>
      </c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3" customHeight="1" x14ac:dyDescent="0.25">
      <c r="A18" s="23" t="s">
        <v>26</v>
      </c>
      <c r="B18" s="24"/>
      <c r="C18" s="24"/>
      <c r="D18" s="24"/>
      <c r="E18" s="24"/>
      <c r="F18" s="24"/>
      <c r="G18" s="25"/>
      <c r="H18" s="20">
        <f>SUM(H4:H9)</f>
        <v>126.2</v>
      </c>
      <c r="I18" s="20">
        <f t="shared" ref="I18:J18" si="4">SUM(I4:I9)</f>
        <v>28.25</v>
      </c>
      <c r="J18" s="20">
        <f t="shared" si="4"/>
        <v>62.75</v>
      </c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0.75" customHeight="1" x14ac:dyDescent="0.25">
      <c r="A19" s="40" t="s">
        <v>27</v>
      </c>
      <c r="B19" s="40"/>
      <c r="C19" s="40"/>
      <c r="D19" s="40"/>
      <c r="E19" s="40"/>
      <c r="F19" s="40"/>
      <c r="G19" s="40"/>
      <c r="H19" s="19">
        <f>SUMIF($K$4:$K$9,1,H4:H9)</f>
        <v>97.95</v>
      </c>
      <c r="I19" s="19">
        <f>SUMIF($K$4:$K$9,1,I4:I9)</f>
        <v>0</v>
      </c>
      <c r="J19" s="19">
        <f>SUMIF($K$4:$K$9,1,J4:J9)</f>
        <v>34.5</v>
      </c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x14ac:dyDescent="0.25">
      <c r="A20" s="40" t="s">
        <v>16</v>
      </c>
      <c r="B20" s="40"/>
      <c r="C20" s="40"/>
      <c r="D20" s="40"/>
      <c r="E20" s="40"/>
      <c r="F20" s="40"/>
      <c r="G20" s="40"/>
      <c r="H20" s="21">
        <f>H19/$E$14</f>
        <v>0.48877245508982037</v>
      </c>
      <c r="I20" s="21">
        <f t="shared" ref="I20:J20" si="5">I18/$E$14</f>
        <v>0.14096806387225549</v>
      </c>
      <c r="J20" s="21">
        <f t="shared" si="5"/>
        <v>0.31312375249500995</v>
      </c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x14ac:dyDescent="0.25">
      <c r="A21" s="40" t="s">
        <v>15</v>
      </c>
      <c r="B21" s="40"/>
      <c r="C21" s="40"/>
      <c r="D21" s="40"/>
      <c r="E21" s="40"/>
      <c r="F21" s="40"/>
      <c r="G21" s="40"/>
      <c r="H21" s="37" t="str">
        <f>IF(H18&gt;2/3*E14,"Решение принято","Решение не принято")</f>
        <v>Решение не принято</v>
      </c>
      <c r="I21" s="38"/>
      <c r="J21" s="39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x14ac:dyDescent="0.25">
      <c r="A22" s="1"/>
      <c r="B22" s="1"/>
      <c r="C22" s="1"/>
      <c r="D22" s="1"/>
      <c r="E22" s="1"/>
      <c r="F22" s="1"/>
      <c r="G22" s="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</sheetData>
  <mergeCells count="21">
    <mergeCell ref="K2:K3"/>
    <mergeCell ref="H21:J21"/>
    <mergeCell ref="A21:G21"/>
    <mergeCell ref="A20:G20"/>
    <mergeCell ref="A19:G19"/>
    <mergeCell ref="A13:F13"/>
    <mergeCell ref="A12:F12"/>
    <mergeCell ref="A1:J1"/>
    <mergeCell ref="D2:D3"/>
    <mergeCell ref="H2:J2"/>
    <mergeCell ref="A2:A3"/>
    <mergeCell ref="B2:B3"/>
    <mergeCell ref="C2:C3"/>
    <mergeCell ref="E2:E3"/>
    <mergeCell ref="F2:F3"/>
    <mergeCell ref="G2:G3"/>
    <mergeCell ref="A14:D14"/>
    <mergeCell ref="A18:G18"/>
    <mergeCell ref="A15:F15"/>
    <mergeCell ref="A16:F16"/>
    <mergeCell ref="A17:G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Генцлер</dc:creator>
  <cp:lastModifiedBy>Ирина В. Генцлер</cp:lastModifiedBy>
  <dcterms:created xsi:type="dcterms:W3CDTF">2022-07-26T09:06:48Z</dcterms:created>
  <dcterms:modified xsi:type="dcterms:W3CDTF">2023-05-22T16:26:14Z</dcterms:modified>
</cp:coreProperties>
</file>